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<sst xmlns="http://schemas.openxmlformats.org/spreadsheetml/2006/main" count="29" uniqueCount="20">
  <si>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Uchazeč</t>
  </si>
  <si>
    <t>Cena</t>
  </si>
  <si>
    <t>váha</t>
  </si>
  <si>
    <t>SUMA</t>
  </si>
  <si>
    <t>Cena – body</t>
  </si>
  <si>
    <t>Atraktivita prvku</t>
  </si>
  <si>
    <t>Kvalita konceptu</t>
  </si>
  <si>
    <t>Estetická kvalita</t>
  </si>
  <si>
    <t>10 bodů = nejlepší cena, 10 bodů = nejvyšší aktraktivita prvku podle porotců, 10 bodů = nejlepší kvalita konceptu podle porotců, 10 bodů = nejvyšší estetická kvalita podle porotců – tyto body vstupují do vážení (55, 25, 20, 10)</t>
  </si>
  <si>
    <t>Výběrové řízení</t>
  </si>
  <si>
    <t>Ing. Ondřej Přenosil</t>
  </si>
  <si>
    <t>Ing. Jiří Mašek</t>
  </si>
  <si>
    <t>Bc. Dita Pořádková</t>
  </si>
  <si>
    <t>Michal Doubrava</t>
  </si>
  <si>
    <t>Jan Pour</t>
  </si>
  <si>
    <t>Petr Heřtus</t>
  </si>
  <si>
    <t>Mgr. Martin Kupka</t>
  </si>
  <si>
    <t>Uchazeč 1</t>
  </si>
  <si>
    <t>Uchazeč 2</t>
  </si>
  <si>
    <t>Uchazeč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</si>
</sst>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3" borderId="0" xfId="0" applyFill="1" applyAlignment="1">
      <alignment horizontal="right"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3" fontId="0" fillId="33" borderId="0" xfId="0" applyNumberForma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2" fontId="33" fillId="24" borderId="0" xfId="49" applyNumberFormat="1" applyAlignment="1">
      <alignment/>
    </xf>
    <xf numFmtId="0" fontId="4" fillId="0" borderId="0" xfId="0" applyFont="1" applyAlignment="1">
      <alignment/>
    </xf>
    <xf numFmtId="2" fontId="31" fillId="22" borderId="0" xfId="45" applyNumberFormat="1" applyAlignment="1">
      <alignment/>
    </xf>
    <xf numFmtId="3" fontId="39" fillId="33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7.421875" style="0" customWidth="1"/>
    <col min="2" max="2" width="23.8515625" style="7" customWidth="1"/>
    <col min="3" max="6" width="23.8515625" style="0" customWidth="1"/>
    <col min="7" max="7" width="23.57421875" style="15" customWidth="1"/>
    <col min="8" max="8" width="18.00390625" style="0" customWidth="1"/>
    <col min="9" max="9" width="17.7109375" style="0" customWidth="1"/>
  </cols>
  <sheetData>
    <row r="1" ht="12.75">
      <c r="A1" s="11" t="s">
        <v>9</v>
      </c>
    </row>
    <row r="2" ht="12.75">
      <c r="G2"/>
    </row>
    <row r="3" spans="1:7" ht="12.75">
      <c r="A3" s="23" t="s">
        <v>8</v>
      </c>
      <c r="C3" s="10"/>
      <c r="G3"/>
    </row>
    <row r="4" spans="1:8" s="1" customFormat="1" ht="12.75">
      <c r="A4" s="2" t="s">
        <v>0</v>
      </c>
      <c r="B4" s="25" t="s">
        <v>1</v>
      </c>
      <c r="C4" s="6" t="s">
        <v>4</v>
      </c>
      <c r="D4" s="6" t="s">
        <v>5</v>
      </c>
      <c r="E4" s="6" t="s">
        <v>6</v>
      </c>
      <c r="F4" s="6" t="s">
        <v>7</v>
      </c>
      <c r="G4" s="20" t="s">
        <v>3</v>
      </c>
      <c r="H4" s="20"/>
    </row>
    <row r="5" spans="1:8" ht="15">
      <c r="A5" s="26" t="s">
        <v>17</v>
      </c>
      <c r="B5" s="7">
        <v>1777290</v>
      </c>
      <c r="C5" s="15">
        <f>10/(B5/B$9)</f>
        <v>10</v>
      </c>
      <c r="D5" s="15">
        <f>10*I15/I$14</f>
        <v>2.608695652173913</v>
      </c>
      <c r="E5" s="15">
        <f>10*I24/I$23</f>
        <v>1.884057971014493</v>
      </c>
      <c r="F5" s="15">
        <f>10*I31/I$30</f>
        <v>2.3188405797101446</v>
      </c>
      <c r="G5" s="22">
        <f>(C5*C$9+D5*D$9+E5*E$9+F5*F$9)/SUM($C$9:$F$9)</f>
        <v>6.146245059288539</v>
      </c>
      <c r="H5" s="16"/>
    </row>
    <row r="6" spans="1:8" ht="15">
      <c r="A6" s="26" t="s">
        <v>18</v>
      </c>
      <c r="B6" s="7">
        <v>1984381</v>
      </c>
      <c r="C6" s="15">
        <f>10/(B6/B$9)</f>
        <v>8.95639496649081</v>
      </c>
      <c r="D6" s="15">
        <f>10*I16/I$14</f>
        <v>10</v>
      </c>
      <c r="E6" s="15">
        <f>10*I25/I$23</f>
        <v>10</v>
      </c>
      <c r="F6" s="15">
        <f>10*I32/I$30</f>
        <v>10</v>
      </c>
      <c r="G6" s="22">
        <f>(C6*C$9+D6*D$9+E6*E$9+F6*F$9)/SUM($C$9:$F$9)</f>
        <v>9.478197483245404</v>
      </c>
      <c r="H6" s="16"/>
    </row>
    <row r="7" spans="1:8" ht="15">
      <c r="A7" s="26" t="s">
        <v>19</v>
      </c>
      <c r="B7" s="7">
        <v>1992000</v>
      </c>
      <c r="C7" s="15">
        <f>10/(B7/B$9)</f>
        <v>8.922138554216868</v>
      </c>
      <c r="D7" s="15">
        <f>10*I17/I$14</f>
        <v>5.0724637681159415</v>
      </c>
      <c r="E7" s="15">
        <f>10*I26/I$23</f>
        <v>4.492753623188406</v>
      </c>
      <c r="F7" s="15">
        <f>10*I33/I$30</f>
        <v>4.492753623188406</v>
      </c>
      <c r="G7" s="22">
        <f>(C7*C$9+D7*D$9+E7*E$9+F7*F$9)/SUM($C$9:$F$9)</f>
        <v>6.839198394367986</v>
      </c>
      <c r="H7" s="16"/>
    </row>
    <row r="8" spans="2:8" s="4" customFormat="1" ht="12.75">
      <c r="B8" s="8"/>
      <c r="C8" s="5" t="s">
        <v>2</v>
      </c>
      <c r="D8" s="5" t="s">
        <v>2</v>
      </c>
      <c r="E8" s="5" t="s">
        <v>2</v>
      </c>
      <c r="F8" s="5" t="s">
        <v>2</v>
      </c>
      <c r="G8" s="17"/>
      <c r="H8" s="17"/>
    </row>
    <row r="9" spans="1:6" ht="12.75">
      <c r="A9" s="3"/>
      <c r="B9" s="9">
        <f>MIN(B5:B7)</f>
        <v>1777290</v>
      </c>
      <c r="C9">
        <v>55</v>
      </c>
      <c r="D9" s="3">
        <v>25</v>
      </c>
      <c r="E9" s="21">
        <v>20</v>
      </c>
      <c r="F9" s="21">
        <v>10</v>
      </c>
    </row>
    <row r="10" spans="1:7" ht="12.75">
      <c r="A10" s="3"/>
      <c r="B10" s="9"/>
      <c r="D10" s="3"/>
      <c r="E10" s="21"/>
      <c r="F10" s="15"/>
      <c r="G10"/>
    </row>
    <row r="11" spans="1:7" ht="12.75">
      <c r="A11" s="3"/>
      <c r="B11" s="9"/>
      <c r="D11" s="3"/>
      <c r="E11" s="21"/>
      <c r="F11" s="15"/>
      <c r="G11"/>
    </row>
    <row r="13" spans="1:7" s="1" customFormat="1" ht="12.75">
      <c r="A13" s="19" t="s">
        <v>5</v>
      </c>
      <c r="B13" s="12"/>
      <c r="G13" s="18"/>
    </row>
    <row r="14" spans="1:9" ht="15">
      <c r="A14" s="11" t="s">
        <v>0</v>
      </c>
      <c r="B14" s="13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24">
        <f>MAX(I15:I19)</f>
        <v>9.857142857142858</v>
      </c>
    </row>
    <row r="15" spans="1:9" ht="12.75">
      <c r="A15" t="str">
        <f>A5</f>
        <v>Uchazeč 1</v>
      </c>
      <c r="B15" s="7">
        <v>3</v>
      </c>
      <c r="C15">
        <v>1</v>
      </c>
      <c r="D15">
        <v>3</v>
      </c>
      <c r="E15">
        <v>1</v>
      </c>
      <c r="F15">
        <v>1</v>
      </c>
      <c r="G15">
        <v>4</v>
      </c>
      <c r="H15">
        <v>5</v>
      </c>
      <c r="I15" s="15">
        <f>AVERAGE(B15:H15)</f>
        <v>2.5714285714285716</v>
      </c>
    </row>
    <row r="16" spans="1:9" ht="12.75">
      <c r="A16" t="str">
        <f>A6</f>
        <v>Uchazeč 2</v>
      </c>
      <c r="B16" s="7">
        <v>9</v>
      </c>
      <c r="C16">
        <v>10</v>
      </c>
      <c r="D16">
        <v>10</v>
      </c>
      <c r="E16">
        <v>10</v>
      </c>
      <c r="F16">
        <v>10</v>
      </c>
      <c r="G16">
        <v>10</v>
      </c>
      <c r="H16">
        <v>10</v>
      </c>
      <c r="I16" s="15">
        <f>AVERAGE(B16:H16)</f>
        <v>9.857142857142858</v>
      </c>
    </row>
    <row r="17" spans="1:9" ht="12.75">
      <c r="A17" t="str">
        <f>A7</f>
        <v>Uchazeč 3</v>
      </c>
      <c r="B17" s="7">
        <v>5</v>
      </c>
      <c r="C17">
        <v>3</v>
      </c>
      <c r="D17">
        <v>5</v>
      </c>
      <c r="E17">
        <v>6</v>
      </c>
      <c r="F17">
        <v>5</v>
      </c>
      <c r="G17">
        <v>5</v>
      </c>
      <c r="H17">
        <v>6</v>
      </c>
      <c r="I17" s="15">
        <f>AVERAGE(B17:H17)</f>
        <v>5</v>
      </c>
    </row>
    <row r="18" spans="7:9" ht="12.75">
      <c r="G18"/>
      <c r="I18" s="15"/>
    </row>
    <row r="19" spans="7:9" ht="12.75">
      <c r="G19"/>
      <c r="I19" s="15"/>
    </row>
    <row r="20" spans="7:9" ht="12.75">
      <c r="G20"/>
      <c r="I20" s="15"/>
    </row>
    <row r="21" spans="7:9" ht="12.75">
      <c r="G21"/>
      <c r="I21" s="15"/>
    </row>
    <row r="22" spans="1:9" ht="12.75">
      <c r="A22" s="19" t="s">
        <v>6</v>
      </c>
      <c r="B22" s="12"/>
      <c r="C22" s="1"/>
      <c r="D22" s="1"/>
      <c r="E22" s="1"/>
      <c r="F22" s="1"/>
      <c r="G22" s="1"/>
      <c r="H22" s="1"/>
      <c r="I22" s="18"/>
    </row>
    <row r="23" spans="1:9" ht="15">
      <c r="A23" s="11" t="s">
        <v>0</v>
      </c>
      <c r="B23" s="13" t="str">
        <f>B14</f>
        <v>Ing. Ondřej Přenosil</v>
      </c>
      <c r="C23" s="13" t="str">
        <f aca="true" t="shared" si="0" ref="C23:H23">C14</f>
        <v>Ing. Jiří Mašek</v>
      </c>
      <c r="D23" s="13" t="str">
        <f t="shared" si="0"/>
        <v>Bc. Dita Pořádková</v>
      </c>
      <c r="E23" s="13" t="str">
        <f t="shared" si="0"/>
        <v>Michal Doubrava</v>
      </c>
      <c r="F23" s="13" t="str">
        <f t="shared" si="0"/>
        <v>Jan Pour</v>
      </c>
      <c r="G23" s="13" t="str">
        <f t="shared" si="0"/>
        <v>Petr Heřtus</v>
      </c>
      <c r="H23" s="13" t="str">
        <f t="shared" si="0"/>
        <v>Mgr. Martin Kupka</v>
      </c>
      <c r="I23" s="24">
        <f>MAX(I24:I26)</f>
        <v>9.857142857142858</v>
      </c>
    </row>
    <row r="24" spans="1:9" ht="12.75">
      <c r="A24" t="str">
        <f>A5</f>
        <v>Uchazeč 1</v>
      </c>
      <c r="B24" s="7">
        <v>2</v>
      </c>
      <c r="C24">
        <v>2</v>
      </c>
      <c r="D24">
        <v>3</v>
      </c>
      <c r="E24">
        <v>1</v>
      </c>
      <c r="F24">
        <v>1</v>
      </c>
      <c r="G24">
        <v>2</v>
      </c>
      <c r="H24">
        <v>2</v>
      </c>
      <c r="I24" s="15">
        <f>AVERAGE(B24:H24)</f>
        <v>1.8571428571428572</v>
      </c>
    </row>
    <row r="25" spans="1:9" ht="12.75">
      <c r="A25" t="str">
        <f>A6</f>
        <v>Uchazeč 2</v>
      </c>
      <c r="B25" s="7">
        <v>10</v>
      </c>
      <c r="C25">
        <v>10</v>
      </c>
      <c r="D25">
        <v>10</v>
      </c>
      <c r="E25">
        <v>9</v>
      </c>
      <c r="F25">
        <v>10</v>
      </c>
      <c r="G25">
        <v>10</v>
      </c>
      <c r="H25">
        <v>10</v>
      </c>
      <c r="I25" s="15">
        <f>AVERAGE(B25:H25)</f>
        <v>9.857142857142858</v>
      </c>
    </row>
    <row r="26" spans="1:9" ht="12.75">
      <c r="A26" t="str">
        <f>A7</f>
        <v>Uchazeč 3</v>
      </c>
      <c r="B26" s="7">
        <v>5</v>
      </c>
      <c r="C26">
        <v>2</v>
      </c>
      <c r="D26">
        <v>5</v>
      </c>
      <c r="E26">
        <v>6</v>
      </c>
      <c r="F26">
        <v>5</v>
      </c>
      <c r="G26">
        <v>5</v>
      </c>
      <c r="H26">
        <v>3</v>
      </c>
      <c r="I26" s="15">
        <f>AVERAGE(B26:H26)</f>
        <v>4.428571428571429</v>
      </c>
    </row>
    <row r="27" spans="7:9" ht="12.75">
      <c r="G27"/>
      <c r="I27" s="15"/>
    </row>
    <row r="28" spans="7:9" ht="12.75">
      <c r="G28"/>
      <c r="I28" s="15"/>
    </row>
    <row r="29" spans="1:9" ht="12.75">
      <c r="A29" s="19" t="s">
        <v>7</v>
      </c>
      <c r="B29" s="12"/>
      <c r="C29" s="1"/>
      <c r="D29" s="1"/>
      <c r="E29" s="1"/>
      <c r="F29" s="1"/>
      <c r="G29" s="1"/>
      <c r="H29" s="1"/>
      <c r="I29" s="18"/>
    </row>
    <row r="30" spans="1:9" ht="15">
      <c r="A30" s="11" t="s">
        <v>0</v>
      </c>
      <c r="B30" s="13" t="str">
        <f>B14</f>
        <v>Ing. Ondřej Přenosil</v>
      </c>
      <c r="C30" s="13" t="str">
        <f aca="true" t="shared" si="1" ref="C30:H30">C14</f>
        <v>Ing. Jiří Mašek</v>
      </c>
      <c r="D30" s="13" t="str">
        <f t="shared" si="1"/>
        <v>Bc. Dita Pořádková</v>
      </c>
      <c r="E30" s="13" t="str">
        <f t="shared" si="1"/>
        <v>Michal Doubrava</v>
      </c>
      <c r="F30" s="13" t="str">
        <f t="shared" si="1"/>
        <v>Jan Pour</v>
      </c>
      <c r="G30" s="13" t="str">
        <f t="shared" si="1"/>
        <v>Petr Heřtus</v>
      </c>
      <c r="H30" s="13" t="str">
        <f t="shared" si="1"/>
        <v>Mgr. Martin Kupka</v>
      </c>
      <c r="I30" s="24">
        <f>MAX(I31:I33)</f>
        <v>9.857142857142858</v>
      </c>
    </row>
    <row r="31" spans="1:9" ht="12.75">
      <c r="A31" t="str">
        <f>A5</f>
        <v>Uchazeč 1</v>
      </c>
      <c r="B31" s="7">
        <v>3</v>
      </c>
      <c r="C31">
        <v>2</v>
      </c>
      <c r="D31">
        <v>3</v>
      </c>
      <c r="E31">
        <v>1</v>
      </c>
      <c r="F31">
        <v>1</v>
      </c>
      <c r="G31">
        <v>4</v>
      </c>
      <c r="H31">
        <v>2</v>
      </c>
      <c r="I31" s="15">
        <f>AVERAGE(B31:H31)</f>
        <v>2.2857142857142856</v>
      </c>
    </row>
    <row r="32" spans="1:9" ht="12.75">
      <c r="A32" t="str">
        <f>A6</f>
        <v>Uchazeč 2</v>
      </c>
      <c r="B32" s="7">
        <v>9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 s="15">
        <f>AVERAGE(B32:H32)</f>
        <v>9.857142857142858</v>
      </c>
    </row>
    <row r="33" spans="1:9" ht="12.75">
      <c r="A33" t="str">
        <f>A7</f>
        <v>Uchazeč 3</v>
      </c>
      <c r="B33" s="7">
        <v>4</v>
      </c>
      <c r="C33">
        <v>5</v>
      </c>
      <c r="D33">
        <v>3</v>
      </c>
      <c r="E33">
        <v>6</v>
      </c>
      <c r="F33">
        <v>5</v>
      </c>
      <c r="G33">
        <v>5</v>
      </c>
      <c r="H33">
        <v>3</v>
      </c>
      <c r="I33" s="15">
        <f>AVERAGE(B33:H33)</f>
        <v>4.428571428571429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Kupková</dc:creator>
  <cp:keywords/>
  <dc:description/>
  <cp:lastModifiedBy>Martin Kupka</cp:lastModifiedBy>
  <cp:lastPrinted>2011-01-10T17:35:24Z</cp:lastPrinted>
  <dcterms:created xsi:type="dcterms:W3CDTF">2011-01-10T14:16:41Z</dcterms:created>
  <dcterms:modified xsi:type="dcterms:W3CDTF">2015-08-04T08:09:13Z</dcterms:modified>
  <cp:category/>
  <cp:version/>
  <cp:contentType/>
  <cp:contentStatus/>
</cp:coreProperties>
</file>